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EVHP_4to_2017" sheetId="1" r:id="rId1"/>
  </sheets>
  <externalReferences>
    <externalReference r:id="rId2"/>
  </externalReferences>
  <definedNames>
    <definedName name="_xlnm.Print_Area" localSheetId="0">EVHP_4to_2017!$A$1:$I$42</definedName>
  </definedNames>
  <calcPr calcId="145621"/>
</workbook>
</file>

<file path=xl/calcChain.xml><?xml version="1.0" encoding="utf-8"?>
<calcChain xmlns="http://schemas.openxmlformats.org/spreadsheetml/2006/main">
  <c r="F29" i="1" l="1"/>
  <c r="H29" i="1" s="1"/>
  <c r="D28" i="1"/>
  <c r="G23" i="1"/>
  <c r="F23" i="1"/>
  <c r="E23" i="1"/>
  <c r="E19" i="1"/>
  <c r="H19" i="1" s="1"/>
  <c r="H18" i="1"/>
  <c r="G18" i="1"/>
  <c r="G31" i="1" s="1"/>
  <c r="G28" i="1" s="1"/>
  <c r="E18" i="1"/>
  <c r="E31" i="1" s="1"/>
  <c r="E17" i="1"/>
  <c r="E30" i="1" s="1"/>
  <c r="F16" i="1"/>
  <c r="H16" i="1" s="1"/>
  <c r="G15" i="1"/>
  <c r="F15" i="1"/>
  <c r="D15" i="1"/>
  <c r="H13" i="1"/>
  <c r="D13" i="1"/>
  <c r="D26" i="1" s="1"/>
  <c r="H26" i="1" s="1"/>
  <c r="H12" i="1"/>
  <c r="D12" i="1"/>
  <c r="D25" i="1" s="1"/>
  <c r="H25" i="1" s="1"/>
  <c r="H11" i="1"/>
  <c r="D11" i="1"/>
  <c r="D24" i="1" s="1"/>
  <c r="G10" i="1"/>
  <c r="G21" i="1" s="1"/>
  <c r="F10" i="1"/>
  <c r="F21" i="1" s="1"/>
  <c r="E10" i="1"/>
  <c r="D10" i="1"/>
  <c r="D21" i="1" s="1"/>
  <c r="F8" i="1"/>
  <c r="E8" i="1"/>
  <c r="H8" i="1" s="1"/>
  <c r="A3" i="1"/>
  <c r="A1" i="1"/>
  <c r="H24" i="1" l="1"/>
  <c r="D23" i="1"/>
  <c r="H23" i="1" s="1"/>
  <c r="H30" i="1"/>
  <c r="G34" i="1"/>
  <c r="H31" i="1"/>
  <c r="E32" i="1"/>
  <c r="H32" i="1" s="1"/>
  <c r="H17" i="1"/>
  <c r="H10" i="1"/>
  <c r="E15" i="1"/>
  <c r="H15" i="1" s="1"/>
  <c r="F28" i="1"/>
  <c r="F34" i="1" s="1"/>
  <c r="E21" i="1" l="1"/>
  <c r="E28" i="1"/>
  <c r="H28" i="1" s="1"/>
  <c r="D34" i="1"/>
  <c r="E34" i="1" l="1"/>
  <c r="H34" i="1" s="1"/>
  <c r="K34" i="1" s="1"/>
  <c r="H21" i="1"/>
  <c r="K21" i="1" s="1"/>
</calcChain>
</file>

<file path=xl/sharedStrings.xml><?xml version="1.0" encoding="utf-8"?>
<sst xmlns="http://schemas.openxmlformats.org/spreadsheetml/2006/main" count="32" uniqueCount="24">
  <si>
    <t>Estado de Variación en la Hacienda Pública</t>
  </si>
  <si>
    <t>(PESOS)</t>
  </si>
  <si>
    <t xml:space="preserve"> 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</si>
  <si>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</si>
  <si>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</si>
  <si>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</si>
  <si>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</si>
  <si>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</si>
  <si>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</si>
  <si>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</si>
  <si>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</si>
  <si>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</si>
  <si>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</si>
  <si>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 / Patrimonio</t>
  </si>
  <si>
    <t>Variaciones de la Hacienda Pública / Patrimonio Neto del Ejercicio</t>
  </si>
  <si>
    <t>Resultados del Ejercicio (Ahorro / Desahorro)</t>
  </si>
  <si>
    <t>Resultados de Ejercicios Anteriores</t>
  </si>
  <si>
    <t xml:space="preserve">Revalúos  </t>
  </si>
  <si>
    <t>Reservas</t>
  </si>
  <si>
    <t>Hacienda Pública / Patrimonio Neto Final del Ej. 2016</t>
  </si>
  <si>
    <t>Cambios en la Hacienda Pública / Patrimonio Neto del Ejercicio</t>
  </si>
  <si>
    <t>Aportaciones</t>
  </si>
  <si>
    <t>Saldo Neto en la Hacienda Pública / Patrimonio 2017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</si>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</sst>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;\(#,##0\);_-* &quot;-&quot;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4"/>
      <color theme="1"/>
      <name val="Trebuchet MS"/>
      <family val="2"/>
    </font>
    <font>
      <b/>
      <sz val="13"/>
      <name val="Trebuchet MS"/>
      <family val="2"/>
    </font>
    <font>
      <sz val="13"/>
      <color theme="1"/>
      <name val="Trebuchet MS"/>
      <family val="2"/>
    </font>
    <font>
      <sz val="10"/>
      <name val="Arial"/>
      <family val="2"/>
    </font>
    <font>
      <b/>
      <sz val="9"/>
      <name val="Trebuchet MS"/>
      <family val="2"/>
    </font>
    <font>
      <sz val="9"/>
      <color theme="1"/>
      <name val="Trebuchet MS"/>
      <family val="2"/>
    </font>
    <font>
      <b/>
      <sz val="15"/>
      <color theme="0"/>
      <name val="Trebuchet MS"/>
      <family val="2"/>
    </font>
    <font>
      <sz val="15"/>
      <color theme="1"/>
      <name val="Trebuchet MS"/>
      <family val="2"/>
    </font>
    <font>
      <b/>
      <sz val="14"/>
      <color theme="1"/>
      <name val="Trebuchet MS"/>
      <family val="2"/>
    </font>
    <font>
      <b/>
      <sz val="9"/>
      <color theme="1"/>
      <name val="Trebuchet MS"/>
      <family val="2"/>
    </font>
    <font>
      <i/>
      <sz val="13"/>
      <color theme="1"/>
      <name val="Trebuchet MS"/>
      <family val="2"/>
    </font>
    <font>
      <i/>
      <sz val="13"/>
      <name val="Trebuchet MS"/>
      <family val="2"/>
    </font>
    <font>
      <b/>
      <sz val="18"/>
      <color rgb="FFFF0000"/>
      <name val="Trebuchet MS"/>
      <family val="2"/>
    </font>
    <font>
      <sz val="9"/>
      <name val="Trebuchet MS"/>
      <family val="2"/>
    </font>
    <font>
      <sz val="14"/>
      <color rgb="FFFF0000"/>
      <name val="Trebuchet MS"/>
      <family val="2"/>
    </font>
    <font>
      <b/>
      <sz val="13"/>
      <color theme="1"/>
      <name val="Trebuchet MS"/>
      <family val="2"/>
    </font>
    <font>
      <sz val="13"/>
      <color rgb="FFFF0000"/>
      <name val="Trebuchet MS"/>
      <family val="2"/>
    </font>
    <font>
      <sz val="12"/>
      <name val="Trebuchet MS"/>
      <family val="2"/>
    </font>
    <font>
      <sz val="9"/>
      <color theme="1"/>
      <name val="Soberana Sans"/>
      <family val="3"/>
    </font>
    <font>
      <sz val="9"/>
      <name val="Soberana Sans"/>
      <family val="3"/>
    </font>
    <font>
      <sz val="20"/>
      <color rgb="FFFF0000"/>
      <name val="Trebuchet MS"/>
      <family val="2"/>
    </font>
    <font>
      <b/>
      <sz val="9"/>
      <name val="Soberana Sans"/>
      <family val="3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6" fillId="0" borderId="0"/>
    <xf numFmtId="0" fontId="6" fillId="0" borderId="0"/>
    <xf numFmtId="43" fontId="2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68">
    <xf numFmtId="0" fontId="0" fillId="0" borderId="0" xfId="0"/>
    <xf numFmtId="0" fontId="2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7" fillId="2" borderId="0" xfId="2" applyNumberFormat="1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Protection="1">
      <protection locked="0"/>
    </xf>
    <xf numFmtId="165" fontId="9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3" borderId="2" xfId="3" applyFont="1" applyFill="1" applyBorder="1" applyAlignment="1" applyProtection="1">
      <alignment horizontal="center" vertical="center"/>
      <protection locked="0"/>
    </xf>
    <xf numFmtId="165" fontId="9" fillId="3" borderId="2" xfId="1" applyNumberFormat="1" applyFont="1" applyFill="1" applyBorder="1" applyAlignment="1" applyProtection="1">
      <alignment horizontal="center" vertical="center" wrapText="1"/>
      <protection locked="0"/>
    </xf>
    <xf numFmtId="165" fontId="9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Protection="1">
      <protection locked="0"/>
    </xf>
    <xf numFmtId="0" fontId="7" fillId="2" borderId="4" xfId="2" applyNumberFormat="1" applyFont="1" applyFill="1" applyBorder="1" applyAlignment="1" applyProtection="1">
      <alignment horizontal="centerContinuous" vertical="center"/>
      <protection locked="0"/>
    </xf>
    <xf numFmtId="0" fontId="7" fillId="2" borderId="5" xfId="2" applyNumberFormat="1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Border="1" applyProtection="1">
      <protection locked="0"/>
    </xf>
    <xf numFmtId="0" fontId="11" fillId="2" borderId="4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left" vertical="center" wrapText="1"/>
    </xf>
    <xf numFmtId="166" fontId="2" fillId="2" borderId="0" xfId="1" applyNumberFormat="1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vertical="center"/>
    </xf>
    <xf numFmtId="166" fontId="8" fillId="2" borderId="0" xfId="0" applyNumberFormat="1" applyFont="1" applyFill="1" applyBorder="1" applyAlignment="1" applyProtection="1">
      <alignment horizontal="right" vertical="center"/>
    </xf>
    <xf numFmtId="0" fontId="7" fillId="2" borderId="5" xfId="0" applyFont="1" applyFill="1" applyBorder="1" applyAlignment="1" applyProtection="1">
      <alignment vertical="center" wrapText="1"/>
    </xf>
    <xf numFmtId="0" fontId="8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left" vertical="center" wrapText="1"/>
    </xf>
    <xf numFmtId="0" fontId="13" fillId="2" borderId="4" xfId="0" applyFont="1" applyFill="1" applyBorder="1" applyAlignment="1" applyProtection="1">
      <alignment vertical="center"/>
    </xf>
    <xf numFmtId="0" fontId="13" fillId="2" borderId="0" xfId="0" applyFont="1" applyFill="1" applyAlignment="1" applyProtection="1">
      <alignment vertical="center"/>
    </xf>
    <xf numFmtId="0" fontId="14" fillId="2" borderId="0" xfId="0" applyFont="1" applyFill="1" applyBorder="1" applyAlignment="1" applyProtection="1">
      <alignment vertical="center"/>
    </xf>
    <xf numFmtId="166" fontId="14" fillId="2" borderId="0" xfId="1" applyNumberFormat="1" applyFont="1" applyFill="1" applyBorder="1" applyAlignment="1" applyProtection="1">
      <alignment horizontal="right" vertical="center"/>
    </xf>
    <xf numFmtId="0" fontId="14" fillId="2" borderId="5" xfId="0" applyFont="1" applyFill="1" applyBorder="1" applyAlignment="1" applyProtection="1">
      <alignment vertical="center" wrapText="1"/>
    </xf>
    <xf numFmtId="0" fontId="13" fillId="2" borderId="0" xfId="0" applyFont="1" applyFill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horizontal="left" vertical="center"/>
    </xf>
    <xf numFmtId="166" fontId="2" fillId="2" borderId="6" xfId="1" applyNumberFormat="1" applyFont="1" applyFill="1" applyBorder="1" applyAlignment="1" applyProtection="1">
      <alignment horizontal="right" vertical="center"/>
    </xf>
    <xf numFmtId="0" fontId="15" fillId="2" borderId="0" xfId="0" applyFont="1" applyFill="1" applyAlignment="1" applyProtection="1">
      <alignment horizontal="center" vertical="center"/>
    </xf>
    <xf numFmtId="0" fontId="8" fillId="2" borderId="4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vertical="center"/>
    </xf>
    <xf numFmtId="0" fontId="11" fillId="2" borderId="7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vertical="center" wrapText="1"/>
    </xf>
    <xf numFmtId="0" fontId="17" fillId="2" borderId="0" xfId="0" applyFont="1" applyFill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vertical="top"/>
      <protection locked="0"/>
    </xf>
    <xf numFmtId="0" fontId="4" fillId="2" borderId="0" xfId="0" applyFont="1" applyFill="1" applyBorder="1" applyAlignment="1" applyProtection="1">
      <alignment horizontal="left" vertical="top"/>
      <protection locked="0"/>
    </xf>
    <xf numFmtId="166" fontId="4" fillId="2" borderId="0" xfId="1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2" borderId="0" xfId="0" applyFont="1" applyFill="1" applyBorder="1" applyAlignment="1" applyProtection="1">
      <alignment horizontal="left" vertical="top"/>
    </xf>
    <xf numFmtId="0" fontId="16" fillId="2" borderId="0" xfId="0" applyFont="1" applyFill="1" applyBorder="1" applyAlignment="1" applyProtection="1">
      <alignment vertical="top"/>
      <protection locked="0"/>
    </xf>
    <xf numFmtId="0" fontId="21" fillId="2" borderId="0" xfId="0" applyFont="1" applyFill="1" applyBorder="1" applyProtection="1">
      <protection locked="0"/>
    </xf>
    <xf numFmtId="0" fontId="22" fillId="2" borderId="0" xfId="0" applyFont="1" applyFill="1" applyBorder="1" applyAlignment="1" applyProtection="1">
      <alignment vertical="top"/>
      <protection locked="0"/>
    </xf>
    <xf numFmtId="0" fontId="22" fillId="2" borderId="0" xfId="0" applyFont="1" applyFill="1" applyBorder="1" applyProtection="1">
      <protection locked="0"/>
    </xf>
    <xf numFmtId="43" fontId="22" fillId="2" borderId="0" xfId="1" applyFont="1" applyFill="1" applyBorder="1" applyProtection="1"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Protection="1">
      <protection locked="0"/>
    </xf>
    <xf numFmtId="0" fontId="22" fillId="2" borderId="0" xfId="0" applyFont="1" applyFill="1" applyBorder="1" applyAlignment="1" applyProtection="1">
      <alignment horizontal="center"/>
      <protection locked="0"/>
    </xf>
    <xf numFmtId="0" fontId="23" fillId="2" borderId="0" xfId="0" applyFont="1" applyFill="1" applyBorder="1" applyAlignment="1" applyProtection="1">
      <alignment horizontal="center" vertical="center"/>
    </xf>
    <xf numFmtId="0" fontId="24" fillId="2" borderId="0" xfId="0" applyFont="1" applyFill="1" applyBorder="1" applyAlignment="1" applyProtection="1">
      <alignment horizontal="right" vertical="top"/>
      <protection locked="0"/>
    </xf>
    <xf numFmtId="0" fontId="21" fillId="2" borderId="0" xfId="0" applyFont="1" applyFill="1" applyBorder="1" applyAlignment="1" applyProtection="1">
      <alignment horizontal="center"/>
      <protection locked="0"/>
    </xf>
    <xf numFmtId="0" fontId="24" fillId="2" borderId="0" xfId="0" applyFont="1" applyFill="1" applyBorder="1" applyAlignment="1" applyProtection="1">
      <alignment vertical="top"/>
      <protection locked="0"/>
    </xf>
    <xf numFmtId="0" fontId="22" fillId="2" borderId="0" xfId="0" applyFont="1" applyFill="1" applyBorder="1" applyAlignment="1" applyProtection="1">
      <alignment horizontal="right"/>
      <protection locked="0"/>
    </xf>
    <xf numFmtId="0" fontId="22" fillId="2" borderId="0" xfId="0" applyFont="1" applyFill="1" applyBorder="1" applyAlignment="1" applyProtection="1">
      <alignment horizontal="center" vertical="top" wrapText="1"/>
      <protection locked="0"/>
    </xf>
    <xf numFmtId="43" fontId="22" fillId="2" borderId="0" xfId="1" applyFont="1" applyFill="1" applyBorder="1" applyAlignment="1" applyProtection="1">
      <alignment vertical="top"/>
      <protection locked="0"/>
    </xf>
    <xf numFmtId="0" fontId="22" fillId="2" borderId="0" xfId="0" applyFont="1" applyFill="1" applyProtection="1">
      <protection locked="0"/>
    </xf>
    <xf numFmtId="0" fontId="22" fillId="2" borderId="0" xfId="0" applyFont="1" applyFill="1" applyAlignment="1" applyProtection="1">
      <alignment wrapText="1"/>
      <protection locked="0"/>
    </xf>
    <xf numFmtId="43" fontId="22" fillId="2" borderId="0" xfId="1" applyNumberFormat="1" applyFont="1" applyFill="1" applyAlignment="1" applyProtection="1">
      <alignment horizontal="center"/>
      <protection locked="0"/>
    </xf>
  </cellXfs>
  <cellStyles count="9">
    <cellStyle name="=C:\WINNT\SYSTEM32\COMMAND.COM" xfId="2"/>
    <cellStyle name="Millares" xfId="1" builtinId="3"/>
    <cellStyle name="Millares 2" xfId="4"/>
    <cellStyle name="Moneda 2" xfId="5"/>
    <cellStyle name="Normal" xfId="0" builtinId="0"/>
    <cellStyle name="Normal 2" xfId="3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282955</xdr:colOff>
      <xdr:row>0</xdr:row>
      <xdr:rowOff>179295</xdr:rowOff>
    </xdr:from>
    <xdr:to>
      <xdr:col>7</xdr:col>
      <xdr:colOff>526677</xdr:colOff>
      <xdr:row>3</xdr:row>
      <xdr:rowOff>10406</xdr:rowOff>
    </xdr:to>
    <xdr:pic>
      <xdr:nvPicPr>
        <xdr:cNvPr id="2" name="Imagen 6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0931905" y="179295"/>
          <a:ext cx="1672472" cy="56453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435429</xdr:colOff>
      <xdr:row>0</xdr:row>
      <xdr:rowOff>40821</xdr:rowOff>
    </xdr:from>
    <xdr:to>
      <xdr:col>2</xdr:col>
      <xdr:colOff>1405247</xdr:colOff>
      <xdr:row>3</xdr:row>
      <xdr:rowOff>142532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454" y="40821"/>
          <a:ext cx="969818" cy="8351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/>
      <sheetData sheetId="1">
        <row r="88">
          <cell r="L88">
            <v>162285535</v>
          </cell>
          <cell r="M88">
            <v>162297117</v>
          </cell>
        </row>
        <row r="89">
          <cell r="L89">
            <v>2747379</v>
          </cell>
          <cell r="M89">
            <v>3144249</v>
          </cell>
        </row>
        <row r="90">
          <cell r="L90">
            <v>-75370105</v>
          </cell>
          <cell r="M90">
            <v>-78783363</v>
          </cell>
        </row>
        <row r="93">
          <cell r="L93">
            <v>12595478</v>
          </cell>
          <cell r="M93">
            <v>1635579</v>
          </cell>
        </row>
        <row r="94">
          <cell r="L94">
            <v>1040219</v>
          </cell>
          <cell r="M94">
            <v>193301</v>
          </cell>
        </row>
        <row r="95">
          <cell r="L95">
            <v>0</v>
          </cell>
          <cell r="M95">
            <v>0</v>
          </cell>
        </row>
        <row r="96">
          <cell r="L96">
            <v>2015242</v>
          </cell>
          <cell r="M96">
            <v>2015242</v>
          </cell>
        </row>
        <row r="97">
          <cell r="L97">
            <v>0</v>
          </cell>
          <cell r="M97">
            <v>0</v>
          </cell>
        </row>
        <row r="99">
          <cell r="L99">
            <v>0</v>
          </cell>
          <cell r="M99">
            <v>0</v>
          </cell>
        </row>
        <row r="104">
          <cell r="L104">
            <v>105313748</v>
          </cell>
          <cell r="M104">
            <v>90502125</v>
          </cell>
        </row>
      </sheetData>
      <sheetData sheetId="2"/>
      <sheetData sheetId="3"/>
      <sheetData sheetId="4">
        <row r="3">
          <cell r="A3" t="str">
            <v>Del 1 de enero al 31 de diciembre de 2017</v>
          </cell>
        </row>
      </sheetData>
      <sheetData sheetId="5"/>
      <sheetData sheetId="6">
        <row r="1">
          <cell r="A1" t="str">
            <v>UNIVERSIDAD POLITÉCNICA DEL ESTADO DE MORELOS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1"/>
  <sheetViews>
    <sheetView tabSelected="1" zoomScale="70" zoomScaleNormal="70" workbookViewId="0">
      <selection activeCell="F39" sqref="F39"/>
    </sheetView>
  </sheetViews>
  <sheetFormatPr baseColWidth="10" defaultRowHeight="12"/>
  <cols>
    <col min="1" max="1" width="1.42578125" style="65" customWidth="1"/>
    <col min="2" max="2" width="1.5703125" style="66" customWidth="1"/>
    <col min="3" max="3" width="70.85546875" style="66" customWidth="1"/>
    <col min="4" max="4" width="28.28515625" style="67" customWidth="1"/>
    <col min="5" max="5" width="29" style="67" customWidth="1"/>
    <col min="6" max="6" width="28.5703125" style="67" customWidth="1"/>
    <col min="7" max="7" width="21.42578125" style="67" customWidth="1"/>
    <col min="8" max="8" width="26.5703125" style="67" customWidth="1"/>
    <col min="9" max="9" width="1.42578125" style="65" customWidth="1"/>
    <col min="10" max="10" width="2.5703125" style="56" customWidth="1"/>
    <col min="11" max="16384" width="11.42578125" style="56"/>
  </cols>
  <sheetData>
    <row r="1" spans="1:9" s="2" customFormat="1" ht="20.25" customHeight="1">
      <c r="A1" s="1" t="str">
        <f>'[1]3 IAO-LDF'!A1</f>
        <v>UNIVERSIDAD POLITÉCNICA DEL ESTADO DE MORELOS</v>
      </c>
      <c r="B1" s="1"/>
      <c r="C1" s="1"/>
      <c r="D1" s="1"/>
      <c r="E1" s="1"/>
      <c r="F1" s="1"/>
      <c r="G1" s="1"/>
      <c r="H1" s="1"/>
      <c r="I1" s="1"/>
    </row>
    <row r="2" spans="1:9" s="4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s="4" customFormat="1" ht="21" customHeight="1">
      <c r="A3" s="3" t="str">
        <f>[1]EAA!A3</f>
        <v>Del 1 de enero al 31 de diciembre de 2017</v>
      </c>
      <c r="B3" s="3"/>
      <c r="C3" s="3"/>
      <c r="D3" s="3"/>
      <c r="E3" s="3"/>
      <c r="F3" s="3"/>
      <c r="G3" s="3"/>
      <c r="H3" s="3"/>
      <c r="I3" s="3"/>
    </row>
    <row r="4" spans="1:9" s="4" customFormat="1" ht="16.5" customHeight="1">
      <c r="A4" s="3" t="s">
        <v>1</v>
      </c>
      <c r="B4" s="3"/>
      <c r="C4" s="3"/>
      <c r="D4" s="3"/>
      <c r="E4" s="3"/>
      <c r="F4" s="3"/>
      <c r="G4" s="3"/>
      <c r="H4" s="3"/>
      <c r="I4" s="3"/>
    </row>
    <row r="5" spans="1:9" s="6" customFormat="1" ht="3" customHeight="1" thickBot="1">
      <c r="A5" s="5"/>
      <c r="B5" s="5"/>
      <c r="C5" s="5" t="s">
        <v>2</v>
      </c>
      <c r="D5" s="5"/>
      <c r="E5" s="5"/>
      <c r="F5" s="5"/>
      <c r="G5" s="5"/>
      <c r="H5" s="5"/>
      <c r="I5" s="5"/>
    </row>
    <row r="6" spans="1:9" s="11" customFormat="1" ht="102" thickTop="1">
      <c r="A6" s="7"/>
      <c r="B6" s="8" t="s">
        <v>3</v>
      </c>
      <c r="C6" s="8"/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10"/>
    </row>
    <row r="7" spans="1:9" s="14" customFormat="1" ht="3" customHeight="1">
      <c r="A7" s="12"/>
      <c r="B7" s="5"/>
      <c r="C7" s="5"/>
      <c r="D7" s="5"/>
      <c r="E7" s="5"/>
      <c r="F7" s="5"/>
      <c r="G7" s="5"/>
      <c r="H7" s="5"/>
      <c r="I7" s="13"/>
    </row>
    <row r="8" spans="1:9" s="19" customFormat="1" ht="18" customHeight="1">
      <c r="A8" s="15"/>
      <c r="B8" s="16" t="s">
        <v>9</v>
      </c>
      <c r="C8" s="16"/>
      <c r="D8" s="17">
        <v>0</v>
      </c>
      <c r="E8" s="17">
        <f>'[1]1 ESF-LDF'!M97</f>
        <v>0</v>
      </c>
      <c r="F8" s="17">
        <f>'[1]1 ESF-LDF'!L97-EVHP_4to_2017!E8</f>
        <v>0</v>
      </c>
      <c r="G8" s="17">
        <v>0</v>
      </c>
      <c r="H8" s="17">
        <f>SUM(D8:G8)</f>
        <v>0</v>
      </c>
      <c r="I8" s="18"/>
    </row>
    <row r="9" spans="1:9" s="25" customFormat="1" ht="12" customHeight="1">
      <c r="A9" s="20"/>
      <c r="B9" s="21"/>
      <c r="C9" s="22"/>
      <c r="D9" s="23"/>
      <c r="E9" s="23"/>
      <c r="F9" s="23"/>
      <c r="G9" s="23"/>
      <c r="H9" s="23"/>
      <c r="I9" s="24"/>
    </row>
    <row r="10" spans="1:9" s="19" customFormat="1" ht="18" customHeight="1">
      <c r="A10" s="15"/>
      <c r="B10" s="26" t="s">
        <v>10</v>
      </c>
      <c r="C10" s="26"/>
      <c r="D10" s="17">
        <f>SUM(D11:D13)</f>
        <v>86658003</v>
      </c>
      <c r="E10" s="17">
        <f>SUM(E11:E13)</f>
        <v>0</v>
      </c>
      <c r="F10" s="17">
        <f>SUM(F11:F13)</f>
        <v>0</v>
      </c>
      <c r="G10" s="17">
        <f>SUM(G11:G13)</f>
        <v>0</v>
      </c>
      <c r="H10" s="17">
        <f>SUM(D10:G10)</f>
        <v>86658003</v>
      </c>
      <c r="I10" s="18"/>
    </row>
    <row r="11" spans="1:9" s="32" customFormat="1" ht="18" customHeight="1">
      <c r="A11" s="27"/>
      <c r="B11" s="28"/>
      <c r="C11" s="29" t="s">
        <v>11</v>
      </c>
      <c r="D11" s="30">
        <f>'[1]1 ESF-LDF'!M88</f>
        <v>162297117</v>
      </c>
      <c r="E11" s="30">
        <v>0</v>
      </c>
      <c r="F11" s="30">
        <v>0</v>
      </c>
      <c r="G11" s="30">
        <v>0</v>
      </c>
      <c r="H11" s="30">
        <f>SUM(D11:G11)</f>
        <v>162297117</v>
      </c>
      <c r="I11" s="31"/>
    </row>
    <row r="12" spans="1:9" s="32" customFormat="1" ht="18" customHeight="1">
      <c r="A12" s="27"/>
      <c r="B12" s="28"/>
      <c r="C12" s="29" t="s">
        <v>12</v>
      </c>
      <c r="D12" s="30">
        <f>'[1]1 ESF-LDF'!M89</f>
        <v>3144249</v>
      </c>
      <c r="E12" s="30">
        <v>0</v>
      </c>
      <c r="F12" s="30">
        <v>0</v>
      </c>
      <c r="G12" s="30">
        <v>0</v>
      </c>
      <c r="H12" s="30">
        <f>SUM(D12:G12)</f>
        <v>3144249</v>
      </c>
      <c r="I12" s="31"/>
    </row>
    <row r="13" spans="1:9" s="32" customFormat="1" ht="18" customHeight="1">
      <c r="A13" s="27"/>
      <c r="B13" s="28"/>
      <c r="C13" s="29" t="s">
        <v>13</v>
      </c>
      <c r="D13" s="30">
        <f>'[1]1 ESF-LDF'!M90</f>
        <v>-78783363</v>
      </c>
      <c r="E13" s="30">
        <v>0</v>
      </c>
      <c r="F13" s="30">
        <v>0</v>
      </c>
      <c r="G13" s="30">
        <v>0</v>
      </c>
      <c r="H13" s="30">
        <f>SUM(D13:G13)</f>
        <v>-78783363</v>
      </c>
      <c r="I13" s="31"/>
    </row>
    <row r="14" spans="1:9" s="25" customFormat="1" ht="12" customHeight="1">
      <c r="A14" s="20"/>
      <c r="B14" s="21"/>
      <c r="C14" s="22"/>
      <c r="D14" s="23"/>
      <c r="E14" s="23"/>
      <c r="F14" s="23"/>
      <c r="G14" s="23"/>
      <c r="H14" s="23"/>
      <c r="I14" s="24"/>
    </row>
    <row r="15" spans="1:9" s="19" customFormat="1" ht="36.75" customHeight="1">
      <c r="A15" s="15"/>
      <c r="B15" s="26" t="s">
        <v>14</v>
      </c>
      <c r="C15" s="26"/>
      <c r="D15" s="17">
        <f>SUM(D16:D19)</f>
        <v>0</v>
      </c>
      <c r="E15" s="17">
        <f>SUM(E16:E19)</f>
        <v>2208543</v>
      </c>
      <c r="F15" s="17">
        <f>SUM(F16:F19)</f>
        <v>1635579</v>
      </c>
      <c r="G15" s="17">
        <f>SUM(G16:G19)</f>
        <v>0</v>
      </c>
      <c r="H15" s="17">
        <f>SUM(D15:G15)</f>
        <v>3844122</v>
      </c>
      <c r="I15" s="18"/>
    </row>
    <row r="16" spans="1:9" s="32" customFormat="1" ht="18" customHeight="1">
      <c r="A16" s="27"/>
      <c r="B16" s="28"/>
      <c r="C16" s="29" t="s">
        <v>15</v>
      </c>
      <c r="D16" s="30">
        <v>0</v>
      </c>
      <c r="E16" s="30">
        <v>0</v>
      </c>
      <c r="F16" s="30">
        <f>'[1]1 ESF-LDF'!M93</f>
        <v>1635579</v>
      </c>
      <c r="G16" s="30">
        <v>0</v>
      </c>
      <c r="H16" s="30">
        <f>SUM(D16:G16)</f>
        <v>1635579</v>
      </c>
      <c r="I16" s="31"/>
    </row>
    <row r="17" spans="1:11" s="32" customFormat="1" ht="18" customHeight="1">
      <c r="A17" s="27"/>
      <c r="B17" s="28"/>
      <c r="C17" s="29" t="s">
        <v>16</v>
      </c>
      <c r="D17" s="30">
        <v>0</v>
      </c>
      <c r="E17" s="30">
        <f>'[1]1 ESF-LDF'!M94</f>
        <v>193301</v>
      </c>
      <c r="F17" s="30">
        <v>0</v>
      </c>
      <c r="G17" s="30">
        <v>0</v>
      </c>
      <c r="H17" s="30">
        <f>SUM(D17:G17)</f>
        <v>193301</v>
      </c>
      <c r="I17" s="31"/>
    </row>
    <row r="18" spans="1:11" s="32" customFormat="1" ht="18" customHeight="1">
      <c r="A18" s="27"/>
      <c r="B18" s="28"/>
      <c r="C18" s="29" t="s">
        <v>17</v>
      </c>
      <c r="D18" s="30">
        <v>0</v>
      </c>
      <c r="E18" s="30">
        <f>'[1]1 ESF-LDF'!M95</f>
        <v>0</v>
      </c>
      <c r="F18" s="30">
        <v>0</v>
      </c>
      <c r="G18" s="30">
        <f>'[1]1 ESF-LDF'!M99</f>
        <v>0</v>
      </c>
      <c r="H18" s="30">
        <f>SUM(D18:G18)</f>
        <v>0</v>
      </c>
      <c r="I18" s="31"/>
    </row>
    <row r="19" spans="1:11" s="32" customFormat="1" ht="18" customHeight="1">
      <c r="A19" s="27"/>
      <c r="B19" s="28"/>
      <c r="C19" s="29" t="s">
        <v>18</v>
      </c>
      <c r="D19" s="30">
        <v>0</v>
      </c>
      <c r="E19" s="30">
        <f>'[1]1 ESF-LDF'!M96</f>
        <v>2015242</v>
      </c>
      <c r="F19" s="30">
        <v>0</v>
      </c>
      <c r="G19" s="30">
        <v>0</v>
      </c>
      <c r="H19" s="30">
        <f>SUM(D19:G19)</f>
        <v>2015242</v>
      </c>
      <c r="I19" s="31"/>
    </row>
    <row r="20" spans="1:11" s="25" customFormat="1" ht="12" customHeight="1">
      <c r="A20" s="20"/>
      <c r="B20" s="21"/>
      <c r="C20" s="22"/>
      <c r="D20" s="23"/>
      <c r="E20" s="23"/>
      <c r="F20" s="23"/>
      <c r="G20" s="23"/>
      <c r="H20" s="23"/>
      <c r="I20" s="24"/>
    </row>
    <row r="21" spans="1:11" s="19" customFormat="1" ht="18" customHeight="1">
      <c r="A21" s="15"/>
      <c r="B21" s="33" t="s">
        <v>19</v>
      </c>
      <c r="C21" s="33"/>
      <c r="D21" s="34">
        <f>D8+D10+D15</f>
        <v>86658003</v>
      </c>
      <c r="E21" s="34">
        <f>E8+E10+E15</f>
        <v>2208543</v>
      </c>
      <c r="F21" s="34">
        <f>F10+F15</f>
        <v>1635579</v>
      </c>
      <c r="G21" s="34">
        <f>G8+G10+G15</f>
        <v>0</v>
      </c>
      <c r="H21" s="34">
        <f>SUM(D21:G21)</f>
        <v>90502125</v>
      </c>
      <c r="I21" s="18"/>
      <c r="K21" s="35" t="str">
        <f>IF(H21='[1]1 ESF-LDF'!M104," ","ERROR")</f>
        <v xml:space="preserve"> </v>
      </c>
    </row>
    <row r="22" spans="1:11" s="25" customFormat="1" ht="12" customHeight="1">
      <c r="A22" s="36"/>
      <c r="B22" s="22"/>
      <c r="C22" s="37"/>
      <c r="D22" s="23"/>
      <c r="E22" s="23"/>
      <c r="F22" s="23"/>
      <c r="G22" s="23"/>
      <c r="H22" s="23"/>
      <c r="I22" s="24"/>
    </row>
    <row r="23" spans="1:11" s="19" customFormat="1" ht="36.75" customHeight="1">
      <c r="A23" s="15"/>
      <c r="B23" s="26" t="s">
        <v>20</v>
      </c>
      <c r="C23" s="26"/>
      <c r="D23" s="17">
        <f>SUM(D24:D26)</f>
        <v>3004806</v>
      </c>
      <c r="E23" s="17">
        <f>SUM(E24:E26)</f>
        <v>0</v>
      </c>
      <c r="F23" s="17">
        <f>SUM(F24:F26)</f>
        <v>0</v>
      </c>
      <c r="G23" s="17">
        <f>SUM(G24:G26)</f>
        <v>0</v>
      </c>
      <c r="H23" s="17">
        <f>SUM(D23:G23)</f>
        <v>3004806</v>
      </c>
      <c r="I23" s="18"/>
    </row>
    <row r="24" spans="1:11" s="32" customFormat="1" ht="18" customHeight="1">
      <c r="A24" s="27"/>
      <c r="B24" s="28"/>
      <c r="C24" s="29" t="s">
        <v>21</v>
      </c>
      <c r="D24" s="30">
        <f>'[1]1 ESF-LDF'!L88-EVHP_4to_2017!D11</f>
        <v>-11582</v>
      </c>
      <c r="E24" s="30">
        <v>0</v>
      </c>
      <c r="F24" s="30">
        <v>0</v>
      </c>
      <c r="G24" s="30">
        <v>0</v>
      </c>
      <c r="H24" s="30">
        <f>SUM(D24:G24)</f>
        <v>-11582</v>
      </c>
      <c r="I24" s="31"/>
    </row>
    <row r="25" spans="1:11" s="32" customFormat="1" ht="18" customHeight="1">
      <c r="A25" s="27"/>
      <c r="B25" s="28"/>
      <c r="C25" s="29" t="s">
        <v>12</v>
      </c>
      <c r="D25" s="30">
        <f>'[1]1 ESF-LDF'!L89-EVHP_4to_2017!D12</f>
        <v>-396870</v>
      </c>
      <c r="E25" s="30">
        <v>0</v>
      </c>
      <c r="F25" s="30">
        <v>0</v>
      </c>
      <c r="G25" s="30">
        <v>0</v>
      </c>
      <c r="H25" s="30">
        <f>SUM(D25:G25)</f>
        <v>-396870</v>
      </c>
      <c r="I25" s="31"/>
    </row>
    <row r="26" spans="1:11" s="32" customFormat="1" ht="18" customHeight="1">
      <c r="A26" s="27"/>
      <c r="B26" s="28"/>
      <c r="C26" s="29" t="s">
        <v>13</v>
      </c>
      <c r="D26" s="30">
        <f>'[1]1 ESF-LDF'!L90-EVHP_4to_2017!D13</f>
        <v>3413258</v>
      </c>
      <c r="E26" s="30">
        <v>0</v>
      </c>
      <c r="F26" s="30">
        <v>0</v>
      </c>
      <c r="G26" s="30">
        <v>0</v>
      </c>
      <c r="H26" s="30">
        <f>SUM(D26:G26)</f>
        <v>3413258</v>
      </c>
      <c r="I26" s="31"/>
    </row>
    <row r="27" spans="1:11" s="25" customFormat="1" ht="12" customHeight="1">
      <c r="A27" s="20"/>
      <c r="B27" s="21"/>
      <c r="C27" s="22"/>
      <c r="D27" s="23"/>
      <c r="E27" s="23"/>
      <c r="F27" s="23"/>
      <c r="G27" s="23"/>
      <c r="H27" s="23"/>
      <c r="I27" s="24"/>
    </row>
    <row r="28" spans="1:11" s="19" customFormat="1" ht="36.75" customHeight="1">
      <c r="A28" s="15" t="s">
        <v>2</v>
      </c>
      <c r="B28" s="26" t="s">
        <v>14</v>
      </c>
      <c r="C28" s="26"/>
      <c r="D28" s="17">
        <f>SUM(D29:D32)</f>
        <v>0</v>
      </c>
      <c r="E28" s="17">
        <f>SUM(E29:E32)</f>
        <v>846918</v>
      </c>
      <c r="F28" s="17">
        <f>SUM(F29:F32)</f>
        <v>12595478</v>
      </c>
      <c r="G28" s="17">
        <f>SUM(G29:G32)</f>
        <v>0</v>
      </c>
      <c r="H28" s="17">
        <f>SUM(D28:G28)</f>
        <v>13442396</v>
      </c>
      <c r="I28" s="18"/>
    </row>
    <row r="29" spans="1:11" s="32" customFormat="1" ht="18" customHeight="1">
      <c r="A29" s="27"/>
      <c r="B29" s="28"/>
      <c r="C29" s="29" t="s">
        <v>15</v>
      </c>
      <c r="D29" s="30">
        <v>0</v>
      </c>
      <c r="E29" s="30">
        <v>0</v>
      </c>
      <c r="F29" s="30">
        <f>'[1]1 ESF-LDF'!L93</f>
        <v>12595478</v>
      </c>
      <c r="G29" s="30">
        <v>0</v>
      </c>
      <c r="H29" s="30">
        <f>SUM(D29:G29)</f>
        <v>12595478</v>
      </c>
      <c r="I29" s="31"/>
    </row>
    <row r="30" spans="1:11" s="32" customFormat="1" ht="18" customHeight="1">
      <c r="A30" s="27"/>
      <c r="B30" s="28"/>
      <c r="C30" s="29" t="s">
        <v>16</v>
      </c>
      <c r="D30" s="30">
        <v>0</v>
      </c>
      <c r="E30" s="30">
        <f>'[1]1 ESF-LDF'!L94-EVHP_4to_2017!E17</f>
        <v>846918</v>
      </c>
      <c r="F30" s="30">
        <v>0</v>
      </c>
      <c r="G30" s="30">
        <v>0</v>
      </c>
      <c r="H30" s="30">
        <f>SUM(D30:G30)</f>
        <v>846918</v>
      </c>
      <c r="I30" s="31"/>
    </row>
    <row r="31" spans="1:11" s="32" customFormat="1" ht="18" customHeight="1">
      <c r="A31" s="27"/>
      <c r="B31" s="28"/>
      <c r="C31" s="29" t="s">
        <v>17</v>
      </c>
      <c r="D31" s="30">
        <v>0</v>
      </c>
      <c r="E31" s="30">
        <f>'[1]1 ESF-LDF'!L95-EVHP_4to_2017!E18</f>
        <v>0</v>
      </c>
      <c r="F31" s="30">
        <v>0</v>
      </c>
      <c r="G31" s="30">
        <f>'[1]1 ESF-LDF'!L99-G18</f>
        <v>0</v>
      </c>
      <c r="H31" s="30">
        <f>SUM(D31:G31)</f>
        <v>0</v>
      </c>
      <c r="I31" s="31"/>
    </row>
    <row r="32" spans="1:11" s="32" customFormat="1" ht="18" customHeight="1">
      <c r="A32" s="27"/>
      <c r="B32" s="38"/>
      <c r="C32" s="29" t="s">
        <v>18</v>
      </c>
      <c r="D32" s="30">
        <v>0</v>
      </c>
      <c r="E32" s="30">
        <f>'[1]1 ESF-LDF'!L96-EVHP_4to_2017!E19</f>
        <v>0</v>
      </c>
      <c r="F32" s="30">
        <v>0</v>
      </c>
      <c r="G32" s="30">
        <v>0</v>
      </c>
      <c r="H32" s="30">
        <f>SUM(D32:G32)</f>
        <v>0</v>
      </c>
      <c r="I32" s="31"/>
    </row>
    <row r="33" spans="1:11" s="25" customFormat="1" ht="12" customHeight="1">
      <c r="A33" s="20"/>
      <c r="B33" s="21"/>
      <c r="C33" s="22"/>
      <c r="D33" s="23"/>
      <c r="E33" s="23"/>
      <c r="F33" s="23"/>
      <c r="G33" s="23"/>
      <c r="H33" s="23"/>
      <c r="I33" s="24"/>
    </row>
    <row r="34" spans="1:11" s="25" customFormat="1" ht="17.25" customHeight="1">
      <c r="A34" s="20"/>
      <c r="B34" s="33" t="s">
        <v>22</v>
      </c>
      <c r="C34" s="33"/>
      <c r="D34" s="34">
        <f>D21+D23+D28</f>
        <v>89662809</v>
      </c>
      <c r="E34" s="34">
        <f>E21+E23+E28</f>
        <v>3055461</v>
      </c>
      <c r="F34" s="34">
        <f>F8+F23+F28</f>
        <v>12595478</v>
      </c>
      <c r="G34" s="34">
        <f>G21+G23+G28</f>
        <v>0</v>
      </c>
      <c r="H34" s="34">
        <f>SUM(D34:G34)</f>
        <v>105313748</v>
      </c>
      <c r="I34" s="24"/>
      <c r="K34" s="35" t="str">
        <f>IF(H34='[1]1 ESF-LDF'!L104," ","ERROR")</f>
        <v xml:space="preserve"> </v>
      </c>
    </row>
    <row r="35" spans="1:11" s="19" customFormat="1" ht="18" customHeight="1" thickBot="1">
      <c r="A35" s="39"/>
      <c r="B35" s="40"/>
      <c r="C35" s="40"/>
      <c r="D35" s="40"/>
      <c r="E35" s="40"/>
      <c r="F35" s="40"/>
      <c r="G35" s="40"/>
      <c r="H35" s="40"/>
      <c r="I35" s="41"/>
      <c r="K35" s="42"/>
    </row>
    <row r="36" spans="1:11" s="47" customFormat="1" ht="3" customHeight="1" thickTop="1">
      <c r="A36" s="43"/>
      <c r="B36" s="44"/>
      <c r="C36" s="44"/>
      <c r="D36" s="45"/>
      <c r="E36" s="45"/>
      <c r="F36" s="45"/>
      <c r="G36" s="45"/>
      <c r="H36" s="45"/>
      <c r="I36" s="46"/>
      <c r="K36" s="48"/>
    </row>
    <row r="37" spans="1:11" s="6" customFormat="1" ht="26.25" customHeight="1">
      <c r="A37" s="14"/>
      <c r="B37" s="49" t="s">
        <v>23</v>
      </c>
      <c r="C37" s="49"/>
      <c r="D37" s="49"/>
      <c r="E37" s="49"/>
      <c r="F37" s="49"/>
      <c r="G37" s="49"/>
      <c r="H37" s="49"/>
      <c r="I37" s="49"/>
      <c r="J37" s="50"/>
    </row>
    <row r="38" spans="1:11" ht="9.75" customHeight="1">
      <c r="A38" s="51"/>
      <c r="B38" s="52"/>
      <c r="C38" s="53"/>
      <c r="D38" s="54"/>
      <c r="E38" s="54"/>
      <c r="F38" s="51"/>
      <c r="G38" s="55"/>
      <c r="H38" s="53"/>
      <c r="I38" s="54"/>
      <c r="J38" s="54"/>
    </row>
    <row r="39" spans="1:11" ht="50.1" customHeight="1">
      <c r="A39" s="51"/>
      <c r="B39" s="52"/>
      <c r="C39" s="57"/>
      <c r="D39" s="57"/>
      <c r="E39" s="54"/>
      <c r="F39" s="51"/>
      <c r="G39" s="58"/>
      <c r="H39" s="58"/>
      <c r="I39" s="54"/>
      <c r="J39" s="54"/>
    </row>
    <row r="40" spans="1:11" ht="14.1" customHeight="1">
      <c r="A40" s="51"/>
      <c r="B40" s="59"/>
      <c r="C40" s="60"/>
      <c r="D40" s="60"/>
      <c r="E40" s="54"/>
      <c r="F40" s="54"/>
      <c r="G40" s="60"/>
      <c r="H40" s="60"/>
      <c r="I40" s="61"/>
      <c r="J40" s="54"/>
    </row>
    <row r="41" spans="1:11" ht="14.1" customHeight="1">
      <c r="A41" s="51"/>
      <c r="B41" s="62"/>
      <c r="C41" s="63"/>
      <c r="D41" s="63"/>
      <c r="E41" s="64"/>
      <c r="F41" s="64"/>
      <c r="G41" s="63"/>
      <c r="H41" s="63"/>
      <c r="I41" s="61"/>
      <c r="J41" s="54"/>
    </row>
  </sheetData>
  <sheetProtection algorithmName="SHA-512" hashValue="UX00Vi4fnPA5YmbICwfohtfMEPUqYVQXqcnUZkn4WObVeQunr7FPD1/RB0NmE4x7lJmPfqtLiU/iIou69UJnZg==" saltValue="XH6MYJt2dX5yWCR5qheiEQ==" spinCount="100000" sheet="1" scenarios="1" formatColumns="0" formatRows="0" selectLockedCells="1"/>
  <mergeCells count="19">
    <mergeCell ref="B37:I37"/>
    <mergeCell ref="C39:D39"/>
    <mergeCell ref="G39:H39"/>
    <mergeCell ref="C40:D40"/>
    <mergeCell ref="G40:H40"/>
    <mergeCell ref="C41:D41"/>
    <mergeCell ref="G41:H41"/>
    <mergeCell ref="B10:C10"/>
    <mergeCell ref="B15:C15"/>
    <mergeCell ref="B21:C21"/>
    <mergeCell ref="B23:C23"/>
    <mergeCell ref="B28:C28"/>
    <mergeCell ref="B34:C34"/>
    <mergeCell ref="A1:I1"/>
    <mergeCell ref="A2:I2"/>
    <mergeCell ref="A3:I3"/>
    <mergeCell ref="A4:I4"/>
    <mergeCell ref="B6:C6"/>
    <mergeCell ref="B8:C8"/>
  </mergeCells>
  <printOptions horizontalCentered="1"/>
  <pageMargins left="7.874015748031496E-2" right="0" top="0.55118110236220474" bottom="0.31496062992125984" header="0" footer="0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EVHP_4to_2017</vt:lpstr>
      <vt:lpstr>EVHP_4to_2017!Área_de_impresión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2018-02-01T16:48:44Z</dcterms:created>
  <dcterms:modified xsi:type="dcterms:W3CDTF">2018-02-01T16:50:30Z</dcterms:modified>
</cp:coreProperties>
</file>